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<sst xmlns="http://schemas.openxmlformats.org/spreadsheetml/2006/main" count="162" uniqueCount="44">
  <si>
    <t>Monthly Availability of Funds</t>
  </si>
  <si>
    <t>Source:</t>
  </si>
  <si>
    <t>DepEd Fund</t>
  </si>
  <si>
    <t>:</t>
  </si>
  <si>
    <t>SY 2009 - 2010</t>
  </si>
  <si>
    <t>DC</t>
  </si>
  <si>
    <t>EC</t>
  </si>
  <si>
    <t>TOTAL</t>
  </si>
  <si>
    <t>Red Cross</t>
  </si>
  <si>
    <t>Anti TB</t>
  </si>
  <si>
    <t>SSG - DC</t>
  </si>
  <si>
    <t>SSG - EC</t>
  </si>
  <si>
    <t>English</t>
  </si>
  <si>
    <t>Math</t>
  </si>
  <si>
    <t>Science</t>
  </si>
  <si>
    <t>AP</t>
  </si>
  <si>
    <t>MAPEH</t>
  </si>
  <si>
    <t>Values Ed</t>
  </si>
  <si>
    <t>Filipino</t>
  </si>
  <si>
    <t>Boy Scout</t>
  </si>
  <si>
    <t>Girl Scout</t>
  </si>
  <si>
    <t>Athletic</t>
  </si>
  <si>
    <t>Cultural</t>
  </si>
  <si>
    <t>Annual Projected Fund</t>
  </si>
  <si>
    <t>Prepared by:</t>
  </si>
  <si>
    <t>For the month of</t>
  </si>
  <si>
    <t>School Organization</t>
  </si>
  <si>
    <t>School Publication</t>
  </si>
  <si>
    <r>
      <t xml:space="preserve">per student </t>
    </r>
    <r>
      <rPr>
        <sz val="10"/>
        <color indexed="12"/>
        <rFont val="Arial"/>
        <family val="2"/>
      </rPr>
      <t>(188 + 40 for STEP)</t>
    </r>
  </si>
  <si>
    <t>STEP</t>
  </si>
  <si>
    <t>Sch Publication</t>
  </si>
  <si>
    <t>SSG</t>
  </si>
  <si>
    <t>Sch Organization</t>
  </si>
  <si>
    <t>Distribution: (General)</t>
  </si>
  <si>
    <t>Distribution: (Annual)</t>
  </si>
  <si>
    <t>Distribution: (Monthly, based on actual collection)</t>
  </si>
  <si>
    <t>BOD</t>
  </si>
  <si>
    <t>Consolacion NHS - PTA, Inc.</t>
  </si>
  <si>
    <t>( Based on the total EC / DC enrollment as of the current month)</t>
  </si>
  <si>
    <t>Payments: ( Up to the current month )</t>
  </si>
  <si>
    <t>Payments: ( Annual )</t>
  </si>
  <si>
    <t>Enrollment: ( Based on the current month )</t>
  </si>
  <si>
    <t>NOTE:</t>
  </si>
  <si>
    <t>Only those with blue background can be editted, the rest are locked.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</si>
</sst>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;&quot;Php&quot;\-#,##0"/>
    <numFmt numFmtId="165" formatCode="&quot;Php&quot;#,##0;[Red]&quot;Php&quot;\-#,##0"/>
    <numFmt numFmtId="166" formatCode="&quot;Php&quot;#,##0.00;&quot;Php&quot;\-#,##0.00"/>
    <numFmt numFmtId="167" formatCode="&quot;Php&quot;#,##0.00;[Red]&quot;Php&quot;\-#,##0.00"/>
    <numFmt numFmtId="168" formatCode="_ &quot;Php&quot;* #,##0_ ;_ &quot;Php&quot;* \-#,##0_ ;_ &quot;Php&quot;* &quot;-&quot;_ ;_ @_ "/>
    <numFmt numFmtId="169" formatCode="_ * #,##0_ ;_ * \-#,##0_ ;_ * &quot;-&quot;_ ;_ @_ "/>
    <numFmt numFmtId="170" formatCode="_ &quot;Php&quot;* #,##0.00_ ;_ &quot;Php&quot;* \-#,##0.00_ ;_ &quot;Php&quot;* &quot;-&quot;??_ ;_ @_ "/>
    <numFmt numFmtId="171" formatCode="_ * #,##0.00_ ;_ * \-#,##0.00_ ;_ * &quot;-&quot;??_ ;_ @_ "/>
    <numFmt numFmtId="172" formatCode="0.0"/>
    <numFmt numFmtId="173" formatCode="_ * #,##0.0_ ;_ * \-#,##0.0_ ;_ * &quot;-&quot;??_ ;_ @_ "/>
    <numFmt numFmtId="174" formatCode="_ * #,##0_ ;_ * \-#,##0_ ;_ * &quot;-&quot;??_ ;_ @_ "/>
    <numFmt numFmtId="175" formatCode="0."/>
    <numFmt numFmtId="176" formatCode="[$-409]dddd\,\ mmmm\ dd\,\ yyyy"/>
    <numFmt numFmtId="177" formatCode="mmmm\ dd\,\ yyyy"/>
  </numFmts>
  <fonts count="10">
    <font>
      <sz val="10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sz val="18"/>
      <color indexed="10"/>
      <name val="Arial"/>
      <family val="0"/>
    </font>
    <font>
      <sz val="12"/>
      <color indexed="12"/>
      <name val="Arial"/>
      <family val="0"/>
    </font>
    <font>
      <sz val="14"/>
      <color indexed="12"/>
      <name val="Arial"/>
      <family val="0"/>
    </font>
    <font>
      <b/>
      <u val="single"/>
      <sz val="10"/>
      <name val="Arial"/>
      <family val="2"/>
    </font>
    <font>
      <sz val="18"/>
      <color indexed="12"/>
      <name val="Arial"/>
      <family val="0"/>
    </font>
    <font>
      <b/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0" fontId="0" fillId="0" borderId="1" xfId="17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70" fontId="1" fillId="0" borderId="4" xfId="0" applyNumberFormat="1" applyFont="1" applyBorder="1" applyAlignment="1">
      <alignment/>
    </xf>
    <xf numFmtId="0" fontId="0" fillId="0" borderId="2" xfId="0" applyBorder="1" applyAlignment="1">
      <alignment/>
    </xf>
    <xf numFmtId="170" fontId="0" fillId="0" borderId="4" xfId="17" applyBorder="1" applyAlignment="1">
      <alignment/>
    </xf>
    <xf numFmtId="174" fontId="0" fillId="0" borderId="4" xfId="15" applyNumberFormat="1" applyBorder="1" applyAlignment="1">
      <alignment/>
    </xf>
    <xf numFmtId="174" fontId="1" fillId="0" borderId="4" xfId="0" applyNumberFormat="1" applyFont="1" applyBorder="1" applyAlignment="1">
      <alignment/>
    </xf>
    <xf numFmtId="0" fontId="0" fillId="2" borderId="0" xfId="0" applyFill="1" applyAlignment="1">
      <alignment/>
    </xf>
    <xf numFmtId="17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175" fontId="0" fillId="0" borderId="0" xfId="0" applyNumberFormat="1" applyAlignment="1">
      <alignment/>
    </xf>
    <xf numFmtId="170" fontId="1" fillId="0" borderId="4" xfId="17" applyFont="1" applyBorder="1" applyAlignment="1">
      <alignment/>
    </xf>
    <xf numFmtId="174" fontId="1" fillId="0" borderId="4" xfId="15" applyNumberFormat="1" applyFont="1" applyBorder="1" applyAlignment="1">
      <alignment/>
    </xf>
    <xf numFmtId="174" fontId="0" fillId="3" borderId="4" xfId="15" applyNumberFormat="1" applyFont="1" applyFill="1" applyBorder="1" applyAlignment="1">
      <alignment/>
    </xf>
    <xf numFmtId="170" fontId="1" fillId="0" borderId="0" xfId="17" applyFont="1" applyFill="1" applyAlignment="1">
      <alignment/>
    </xf>
    <xf numFmtId="0" fontId="6" fillId="0" borderId="0" xfId="0" applyFont="1" applyAlignment="1">
      <alignment/>
    </xf>
    <xf numFmtId="43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0" fillId="4" borderId="2" xfId="0" applyFont="1" applyFill="1" applyBorder="1" applyAlignment="1">
      <alignment/>
    </xf>
    <xf numFmtId="170" fontId="0" fillId="4" borderId="1" xfId="17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0" xfId="0" applyFont="1" applyFill="1" applyAlignment="1">
      <alignment/>
    </xf>
    <xf numFmtId="170" fontId="9" fillId="4" borderId="4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8" xfId="0" applyFill="1" applyBorder="1" applyAlignment="1">
      <alignment/>
    </xf>
    <xf numFmtId="0" fontId="8" fillId="0" borderId="9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70" fontId="0" fillId="4" borderId="9" xfId="17" applyFont="1" applyFill="1" applyBorder="1" applyAlignment="1">
      <alignment horizontal="center" vertical="center"/>
    </xf>
    <xf numFmtId="170" fontId="0" fillId="4" borderId="11" xfId="17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7" fontId="0" fillId="3" borderId="8" xfId="0" applyNumberFormat="1" applyFont="1" applyFill="1" applyBorder="1" applyAlignment="1">
      <alignment horizontal="center"/>
    </xf>
    <xf numFmtId="170" fontId="5" fillId="0" borderId="0" xfId="17" applyFont="1" applyAlignment="1">
      <alignment horizontal="center"/>
    </xf>
    <xf numFmtId="170" fontId="0" fillId="0" borderId="12" xfId="17" applyBorder="1" applyAlignment="1">
      <alignment horizontal="center" vertical="center"/>
    </xf>
    <xf numFmtId="170" fontId="0" fillId="0" borderId="13" xfId="17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37</xdr:row>
      <xdr:rowOff>95250</xdr:rowOff>
    </xdr:from>
    <xdr:to>
      <xdr:col>13</xdr:col>
      <xdr:colOff>428625</xdr:colOff>
      <xdr:row>43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34100" y="5676900"/>
          <a:ext cx="1619250" cy="819150"/>
        </a:xfrm>
        <a:prstGeom prst="rightArrowCallout">
          <a:avLst>
            <a:gd name="adj1" fmla="val -24638"/>
            <a:gd name="adj2" fmla="val 26921"/>
            <a:gd name="adj3" fmla="val -1593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Distribution of the DepEd Dues, Php228</a:t>
          </a:r>
        </a:p>
      </xdr:txBody>
    </xdr:sp>
    <xdr:clientData/>
  </xdr:twoCellAnchor>
  <xdr:twoCellAnchor>
    <xdr:from>
      <xdr:col>1</xdr:col>
      <xdr:colOff>323850</xdr:colOff>
      <xdr:row>36</xdr:row>
      <xdr:rowOff>85725</xdr:rowOff>
    </xdr:from>
    <xdr:to>
      <xdr:col>3</xdr:col>
      <xdr:colOff>752475</xdr:colOff>
      <xdr:row>43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04850" y="5514975"/>
          <a:ext cx="1333500" cy="11239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COMMITTEE ON BUDGET</a:t>
          </a:r>
        </a:p>
      </xdr:txBody>
    </xdr:sp>
    <xdr:clientData/>
  </xdr:twoCellAnchor>
  <xdr:twoCellAnchor>
    <xdr:from>
      <xdr:col>17</xdr:col>
      <xdr:colOff>276225</xdr:colOff>
      <xdr:row>12</xdr:row>
      <xdr:rowOff>28575</xdr:rowOff>
    </xdr:from>
    <xdr:to>
      <xdr:col>20</xdr:col>
      <xdr:colOff>104775</xdr:colOff>
      <xdr:row>21</xdr:row>
      <xdr:rowOff>85725</xdr:rowOff>
    </xdr:to>
    <xdr:sp>
      <xdr:nvSpPr>
        <xdr:cNvPr id="3" name="AutoShape 5"/>
        <xdr:cNvSpPr>
          <a:spLocks/>
        </xdr:cNvSpPr>
      </xdr:nvSpPr>
      <xdr:spPr>
        <a:xfrm>
          <a:off x="10868025" y="2190750"/>
          <a:ext cx="1657350" cy="1285875"/>
        </a:xfrm>
        <a:prstGeom prst="wedgeRoundRectCallout">
          <a:avLst>
            <a:gd name="adj1" fmla="val -63217"/>
            <a:gd name="adj2" fmla="val -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Just enter here the # of students who have paid for the current month to determine the amount that can be released to a certain department's request.</a:t>
          </a:r>
        </a:p>
      </xdr:txBody>
    </xdr:sp>
    <xdr:clientData/>
  </xdr:twoCellAnchor>
  <xdr:twoCellAnchor>
    <xdr:from>
      <xdr:col>17</xdr:col>
      <xdr:colOff>590550</xdr:colOff>
      <xdr:row>0</xdr:row>
      <xdr:rowOff>123825</xdr:rowOff>
    </xdr:from>
    <xdr:to>
      <xdr:col>20</xdr:col>
      <xdr:colOff>133350</xdr:colOff>
      <xdr:row>10</xdr:row>
      <xdr:rowOff>161925</xdr:rowOff>
    </xdr:to>
    <xdr:sp>
      <xdr:nvSpPr>
        <xdr:cNvPr id="4" name="AutoShape 6"/>
        <xdr:cNvSpPr>
          <a:spLocks/>
        </xdr:cNvSpPr>
      </xdr:nvSpPr>
      <xdr:spPr>
        <a:xfrm>
          <a:off x="11182350" y="123825"/>
          <a:ext cx="1371600" cy="1838325"/>
        </a:xfrm>
        <a:prstGeom prst="wedgeEllipseCallout">
          <a:avLst>
            <a:gd name="adj1" fmla="val -89583"/>
            <a:gd name="adj2" fmla="val -4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Just click the cell and change the  value of "m" and the "dd" of this format (m/dd/yyyy) to display the current month</a:t>
          </a:r>
        </a:p>
      </xdr:txBody>
    </xdr:sp>
    <xdr:clientData/>
  </xdr:twoCellAnchor>
  <xdr:twoCellAnchor>
    <xdr:from>
      <xdr:col>17</xdr:col>
      <xdr:colOff>209550</xdr:colOff>
      <xdr:row>24</xdr:row>
      <xdr:rowOff>95250</xdr:rowOff>
    </xdr:from>
    <xdr:to>
      <xdr:col>19</xdr:col>
      <xdr:colOff>552450</xdr:colOff>
      <xdr:row>33</xdr:row>
      <xdr:rowOff>85725</xdr:rowOff>
    </xdr:to>
    <xdr:sp>
      <xdr:nvSpPr>
        <xdr:cNvPr id="5" name="AutoShape 8"/>
        <xdr:cNvSpPr>
          <a:spLocks/>
        </xdr:cNvSpPr>
      </xdr:nvSpPr>
      <xdr:spPr>
        <a:xfrm>
          <a:off x="10801350" y="3886200"/>
          <a:ext cx="1562100" cy="1190625"/>
        </a:xfrm>
        <a:prstGeom prst="borderCallout1">
          <a:avLst>
            <a:gd name="adj1" fmla="val -584148"/>
            <a:gd name="adj2" fmla="val -231453"/>
            <a:gd name="adj3" fmla="val -54879"/>
            <a:gd name="adj4" fmla="val -40324"/>
            <a:gd name="adj5" fmla="val -9754"/>
            <a:gd name="adj6" fmla="val -28226"/>
            <a:gd name="adj7" fmla="val -4268"/>
            <a:gd name="adj8" fmla="val -23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Just change this values based on the number of enrollment for the current month to get the projected real amount which is this one</a:t>
          </a:r>
        </a:p>
      </xdr:txBody>
    </xdr:sp>
    <xdr:clientData/>
  </xdr:twoCellAnchor>
  <xdr:twoCellAnchor>
    <xdr:from>
      <xdr:col>10</xdr:col>
      <xdr:colOff>1190625</xdr:colOff>
      <xdr:row>31</xdr:row>
      <xdr:rowOff>0</xdr:rowOff>
    </xdr:from>
    <xdr:to>
      <xdr:col>18</xdr:col>
      <xdr:colOff>314325</xdr:colOff>
      <xdr:row>36</xdr:row>
      <xdr:rowOff>133350</xdr:rowOff>
    </xdr:to>
    <xdr:sp>
      <xdr:nvSpPr>
        <xdr:cNvPr id="6" name="AutoShape 13"/>
        <xdr:cNvSpPr>
          <a:spLocks/>
        </xdr:cNvSpPr>
      </xdr:nvSpPr>
      <xdr:spPr>
        <a:xfrm rot="234271">
          <a:off x="6829425" y="4724400"/>
          <a:ext cx="4686300" cy="838200"/>
        </a:xfrm>
        <a:custGeom>
          <a:pathLst>
            <a:path h="83" w="483">
              <a:moveTo>
                <a:pt x="437" y="0"/>
              </a:moveTo>
              <a:cubicBezTo>
                <a:pt x="460" y="12"/>
                <a:pt x="483" y="25"/>
                <a:pt x="431" y="38"/>
              </a:cubicBezTo>
              <a:cubicBezTo>
                <a:pt x="379" y="51"/>
                <a:pt x="196" y="77"/>
                <a:pt x="124" y="80"/>
              </a:cubicBezTo>
              <a:cubicBezTo>
                <a:pt x="52" y="83"/>
                <a:pt x="26" y="71"/>
                <a:pt x="0" y="5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GridLines="0" tabSelected="1" workbookViewId="0" topLeftCell="A7">
      <selection activeCell="Q11" sqref="Q11"/>
    </sheetView>
  </sheetViews>
  <sheetFormatPr defaultColWidth="9.140625" defaultRowHeight="12.75"/>
  <cols>
    <col min="1" max="1" width="5.7109375" style="0" customWidth="1"/>
    <col min="2" max="2" width="11.28125" style="0" bestFit="1" customWidth="1"/>
    <col min="3" max="3" width="2.28125" style="0" bestFit="1" customWidth="1"/>
    <col min="4" max="4" width="14.8515625" style="0" bestFit="1" customWidth="1"/>
    <col min="5" max="5" width="13.57421875" style="0" customWidth="1"/>
    <col min="6" max="6" width="0.85546875" style="0" customWidth="1"/>
    <col min="7" max="7" width="5.7109375" style="0" customWidth="1"/>
    <col min="9" max="9" width="2.28125" style="0" bestFit="1" customWidth="1"/>
    <col min="10" max="10" width="18.8515625" style="0" bestFit="1" customWidth="1"/>
    <col min="11" max="11" width="18.7109375" style="0" bestFit="1" customWidth="1"/>
    <col min="12" max="12" width="0.85546875" style="0" customWidth="1"/>
    <col min="13" max="13" width="5.7109375" style="0" customWidth="1"/>
    <col min="15" max="15" width="2.28125" style="0" bestFit="1" customWidth="1"/>
    <col min="16" max="16" width="18.8515625" style="0" bestFit="1" customWidth="1"/>
    <col min="17" max="17" width="18.7109375" style="0" bestFit="1" customWidth="1"/>
  </cols>
  <sheetData>
    <row r="1" spans="1:17" ht="12.75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23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2.75">
      <c r="A3" s="43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9" ht="18">
      <c r="A4" s="22" t="s">
        <v>1</v>
      </c>
      <c r="C4" s="25" t="s">
        <v>2</v>
      </c>
      <c r="E4" s="21">
        <f>40+188</f>
        <v>228</v>
      </c>
      <c r="G4" t="s">
        <v>28</v>
      </c>
      <c r="I4" s="1"/>
    </row>
    <row r="5" spans="1:17" ht="18">
      <c r="A5" s="22" t="s">
        <v>23</v>
      </c>
      <c r="C5" s="1"/>
      <c r="E5" s="46">
        <f>D11*E4</f>
        <v>960792</v>
      </c>
      <c r="F5" s="46"/>
      <c r="G5" s="46"/>
      <c r="I5" s="1"/>
      <c r="M5" s="43" t="s">
        <v>25</v>
      </c>
      <c r="N5" s="43"/>
      <c r="O5" s="1" t="s">
        <v>3</v>
      </c>
      <c r="P5" s="45">
        <v>40057</v>
      </c>
      <c r="Q5" s="45"/>
    </row>
    <row r="6" spans="5:11" ht="12.75">
      <c r="E6" s="51" t="s">
        <v>38</v>
      </c>
      <c r="F6" s="51"/>
      <c r="G6" s="51"/>
      <c r="H6" s="51"/>
      <c r="I6" s="51"/>
      <c r="J6" s="51"/>
      <c r="K6" s="31"/>
    </row>
    <row r="7" spans="1:17" ht="6" customHeight="1">
      <c r="A7" s="14"/>
      <c r="B7" s="14"/>
      <c r="C7" s="14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3" ht="12.75">
      <c r="A8" s="2" t="s">
        <v>41</v>
      </c>
      <c r="F8" s="14"/>
      <c r="G8" s="2" t="s">
        <v>40</v>
      </c>
      <c r="L8" s="14"/>
      <c r="M8" s="2" t="s">
        <v>39</v>
      </c>
    </row>
    <row r="9" spans="2:17" ht="12.75">
      <c r="B9" s="10" t="s">
        <v>5</v>
      </c>
      <c r="C9" s="7" t="s">
        <v>3</v>
      </c>
      <c r="D9" s="20">
        <v>2855</v>
      </c>
      <c r="F9" s="14"/>
      <c r="H9" s="10" t="s">
        <v>5</v>
      </c>
      <c r="I9" s="7" t="s">
        <v>3</v>
      </c>
      <c r="J9" s="12">
        <f>D9*E4</f>
        <v>650940</v>
      </c>
      <c r="L9" s="14"/>
      <c r="N9" s="10" t="s">
        <v>5</v>
      </c>
      <c r="O9" s="7" t="s">
        <v>3</v>
      </c>
      <c r="P9" s="12">
        <f>Q9*E4</f>
        <v>650940</v>
      </c>
      <c r="Q9" s="20">
        <v>2855</v>
      </c>
    </row>
    <row r="10" spans="2:17" ht="12.75">
      <c r="B10" s="10" t="s">
        <v>6</v>
      </c>
      <c r="C10" s="7" t="s">
        <v>3</v>
      </c>
      <c r="D10" s="20">
        <v>1359</v>
      </c>
      <c r="F10" s="14"/>
      <c r="H10" s="10" t="s">
        <v>6</v>
      </c>
      <c r="I10" s="7" t="s">
        <v>3</v>
      </c>
      <c r="J10" s="12">
        <f>D10*E4</f>
        <v>309852</v>
      </c>
      <c r="L10" s="14"/>
      <c r="N10" s="10" t="s">
        <v>6</v>
      </c>
      <c r="O10" s="7" t="s">
        <v>3</v>
      </c>
      <c r="P10" s="12">
        <f>Q10*E4</f>
        <v>309852</v>
      </c>
      <c r="Q10" s="20">
        <v>1359</v>
      </c>
    </row>
    <row r="11" spans="2:17" ht="15.75">
      <c r="B11" s="10" t="s">
        <v>7</v>
      </c>
      <c r="C11" s="7" t="s">
        <v>3</v>
      </c>
      <c r="D11" s="13">
        <f>D9+D10</f>
        <v>4214</v>
      </c>
      <c r="F11" s="14"/>
      <c r="H11" s="10" t="s">
        <v>7</v>
      </c>
      <c r="I11" s="7" t="s">
        <v>3</v>
      </c>
      <c r="J11" s="18">
        <f>J9+J10</f>
        <v>960792</v>
      </c>
      <c r="L11" s="14"/>
      <c r="N11" s="10" t="s">
        <v>7</v>
      </c>
      <c r="O11" s="7" t="s">
        <v>3</v>
      </c>
      <c r="P11" s="18">
        <f>P9+P10</f>
        <v>960792</v>
      </c>
      <c r="Q11" s="19">
        <f>Q9+Q10</f>
        <v>4214</v>
      </c>
    </row>
    <row r="12" spans="6:12" ht="12.75">
      <c r="F12" s="14"/>
      <c r="L12" s="14"/>
    </row>
    <row r="13" spans="1:13" ht="12.75">
      <c r="A13" s="2" t="s">
        <v>33</v>
      </c>
      <c r="F13" s="14"/>
      <c r="G13" s="2" t="s">
        <v>34</v>
      </c>
      <c r="L13" s="14"/>
      <c r="M13" s="2" t="s">
        <v>35</v>
      </c>
    </row>
    <row r="14" spans="2:17" ht="10.5" customHeight="1">
      <c r="B14" s="10" t="s">
        <v>8</v>
      </c>
      <c r="C14" s="7" t="s">
        <v>3</v>
      </c>
      <c r="D14" s="8"/>
      <c r="E14" s="11">
        <v>5</v>
      </c>
      <c r="F14" s="14"/>
      <c r="H14" s="10" t="s">
        <v>8</v>
      </c>
      <c r="I14" s="7" t="s">
        <v>3</v>
      </c>
      <c r="J14" s="8"/>
      <c r="K14" s="11">
        <f>E14*D11</f>
        <v>21070</v>
      </c>
      <c r="L14" s="14"/>
      <c r="N14" s="10" t="s">
        <v>8</v>
      </c>
      <c r="O14" s="7" t="s">
        <v>3</v>
      </c>
      <c r="P14" s="8"/>
      <c r="Q14" s="11">
        <f>E14*Q11</f>
        <v>21070</v>
      </c>
    </row>
    <row r="15" spans="2:19" ht="10.5" customHeight="1">
      <c r="B15" s="10" t="s">
        <v>9</v>
      </c>
      <c r="C15" s="7" t="s">
        <v>3</v>
      </c>
      <c r="D15" s="8"/>
      <c r="E15" s="11">
        <v>5</v>
      </c>
      <c r="F15" s="14"/>
      <c r="H15" s="10" t="s">
        <v>9</v>
      </c>
      <c r="I15" s="7" t="s">
        <v>3</v>
      </c>
      <c r="J15" s="8"/>
      <c r="K15" s="11">
        <f>E15*D11</f>
        <v>21070</v>
      </c>
      <c r="L15" s="14"/>
      <c r="N15" s="10" t="s">
        <v>9</v>
      </c>
      <c r="O15" s="7" t="s">
        <v>3</v>
      </c>
      <c r="P15" s="8"/>
      <c r="Q15" s="11">
        <f>E15*Q11</f>
        <v>21070</v>
      </c>
      <c r="S15" s="23"/>
    </row>
    <row r="16" spans="2:19" ht="10.5" customHeight="1">
      <c r="B16" s="39" t="s">
        <v>27</v>
      </c>
      <c r="C16" s="3" t="s">
        <v>3</v>
      </c>
      <c r="D16" s="4" t="s">
        <v>5</v>
      </c>
      <c r="E16" s="41">
        <v>75</v>
      </c>
      <c r="F16" s="14"/>
      <c r="H16" s="39" t="s">
        <v>27</v>
      </c>
      <c r="I16" s="3" t="s">
        <v>3</v>
      </c>
      <c r="J16" s="4" t="s">
        <v>5</v>
      </c>
      <c r="K16" s="5">
        <f>E16*D9</f>
        <v>214125</v>
      </c>
      <c r="L16" s="14"/>
      <c r="N16" s="39" t="s">
        <v>27</v>
      </c>
      <c r="O16" s="3" t="s">
        <v>3</v>
      </c>
      <c r="P16" s="4" t="s">
        <v>5</v>
      </c>
      <c r="Q16" s="5">
        <f>E16*Q9</f>
        <v>214125</v>
      </c>
      <c r="S16" s="23"/>
    </row>
    <row r="17" spans="2:17" ht="10.5" customHeight="1">
      <c r="B17" s="40"/>
      <c r="C17" s="3" t="s">
        <v>3</v>
      </c>
      <c r="D17" s="4" t="s">
        <v>6</v>
      </c>
      <c r="E17" s="42"/>
      <c r="F17" s="14"/>
      <c r="H17" s="40"/>
      <c r="I17" s="3" t="s">
        <v>3</v>
      </c>
      <c r="J17" s="4" t="s">
        <v>6</v>
      </c>
      <c r="K17" s="5">
        <f>E16*D10</f>
        <v>101925</v>
      </c>
      <c r="L17" s="14"/>
      <c r="N17" s="40"/>
      <c r="O17" s="3" t="s">
        <v>3</v>
      </c>
      <c r="P17" s="4" t="s">
        <v>6</v>
      </c>
      <c r="Q17" s="5">
        <f>E16*Q10</f>
        <v>101925</v>
      </c>
    </row>
    <row r="18" spans="2:17" ht="10.5" customHeight="1">
      <c r="B18" s="37" t="s">
        <v>26</v>
      </c>
      <c r="C18" s="3" t="s">
        <v>3</v>
      </c>
      <c r="D18" s="4" t="s">
        <v>10</v>
      </c>
      <c r="E18" s="41">
        <v>25</v>
      </c>
      <c r="F18" s="14"/>
      <c r="H18" s="37" t="s">
        <v>26</v>
      </c>
      <c r="I18" s="3" t="s">
        <v>3</v>
      </c>
      <c r="J18" s="4" t="s">
        <v>10</v>
      </c>
      <c r="K18" s="5">
        <f>E18*D9</f>
        <v>71375</v>
      </c>
      <c r="L18" s="14"/>
      <c r="N18" s="37" t="s">
        <v>26</v>
      </c>
      <c r="O18" s="3" t="s">
        <v>3</v>
      </c>
      <c r="P18" s="4" t="s">
        <v>10</v>
      </c>
      <c r="Q18" s="5">
        <f>E18*Q9</f>
        <v>71375</v>
      </c>
    </row>
    <row r="19" spans="2:17" ht="10.5" customHeight="1">
      <c r="B19" s="38"/>
      <c r="C19" s="3" t="s">
        <v>3</v>
      </c>
      <c r="D19" s="4" t="s">
        <v>11</v>
      </c>
      <c r="E19" s="42"/>
      <c r="F19" s="14"/>
      <c r="H19" s="38"/>
      <c r="I19" s="3" t="s">
        <v>3</v>
      </c>
      <c r="J19" s="4" t="s">
        <v>11</v>
      </c>
      <c r="K19" s="5">
        <f>E18*D10</f>
        <v>33975</v>
      </c>
      <c r="L19" s="14"/>
      <c r="N19" s="38"/>
      <c r="O19" s="3" t="s">
        <v>3</v>
      </c>
      <c r="P19" s="4" t="s">
        <v>11</v>
      </c>
      <c r="Q19" s="5">
        <f>E18*Q10</f>
        <v>33975</v>
      </c>
    </row>
    <row r="20" spans="2:17" ht="10.5" customHeight="1">
      <c r="B20" s="38"/>
      <c r="C20" s="24">
        <v>1</v>
      </c>
      <c r="D20" s="4" t="s">
        <v>12</v>
      </c>
      <c r="E20" s="5">
        <f>25/7</f>
        <v>3.5714285714285716</v>
      </c>
      <c r="F20" s="14"/>
      <c r="H20" s="38"/>
      <c r="I20" s="24">
        <v>1</v>
      </c>
      <c r="J20" s="4" t="s">
        <v>12</v>
      </c>
      <c r="K20" s="5">
        <f aca="true" t="shared" si="0" ref="K20:K26">E20*$D$11</f>
        <v>15050</v>
      </c>
      <c r="L20" s="14"/>
      <c r="N20" s="38"/>
      <c r="O20" s="24">
        <v>1</v>
      </c>
      <c r="P20" s="4" t="s">
        <v>12</v>
      </c>
      <c r="Q20" s="5">
        <f aca="true" t="shared" si="1" ref="Q20:Q26">E20*$Q$11</f>
        <v>15050</v>
      </c>
    </row>
    <row r="21" spans="2:17" ht="10.5" customHeight="1">
      <c r="B21" s="38"/>
      <c r="C21" s="24">
        <v>2</v>
      </c>
      <c r="D21" s="4" t="s">
        <v>13</v>
      </c>
      <c r="E21" s="5">
        <f aca="true" t="shared" si="2" ref="E21:E26">25/7</f>
        <v>3.5714285714285716</v>
      </c>
      <c r="F21" s="14"/>
      <c r="H21" s="38"/>
      <c r="I21" s="24">
        <v>2</v>
      </c>
      <c r="J21" s="4" t="s">
        <v>13</v>
      </c>
      <c r="K21" s="5">
        <f t="shared" si="0"/>
        <v>15050</v>
      </c>
      <c r="L21" s="14"/>
      <c r="N21" s="38"/>
      <c r="O21" s="24">
        <v>2</v>
      </c>
      <c r="P21" s="4" t="s">
        <v>13</v>
      </c>
      <c r="Q21" s="5">
        <f t="shared" si="1"/>
        <v>15050</v>
      </c>
    </row>
    <row r="22" spans="2:17" ht="10.5" customHeight="1">
      <c r="B22" s="38"/>
      <c r="C22" s="24">
        <v>3</v>
      </c>
      <c r="D22" s="4" t="s">
        <v>14</v>
      </c>
      <c r="E22" s="5">
        <f t="shared" si="2"/>
        <v>3.5714285714285716</v>
      </c>
      <c r="F22" s="14"/>
      <c r="H22" s="38"/>
      <c r="I22" s="24">
        <v>3</v>
      </c>
      <c r="J22" s="4" t="s">
        <v>14</v>
      </c>
      <c r="K22" s="5">
        <f t="shared" si="0"/>
        <v>15050</v>
      </c>
      <c r="L22" s="14"/>
      <c r="N22" s="38"/>
      <c r="O22" s="24">
        <v>3</v>
      </c>
      <c r="P22" s="4" t="s">
        <v>14</v>
      </c>
      <c r="Q22" s="5">
        <f t="shared" si="1"/>
        <v>15050</v>
      </c>
    </row>
    <row r="23" spans="2:17" ht="10.5" customHeight="1">
      <c r="B23" s="38"/>
      <c r="C23" s="24">
        <v>4</v>
      </c>
      <c r="D23" s="4" t="s">
        <v>18</v>
      </c>
      <c r="E23" s="5">
        <f t="shared" si="2"/>
        <v>3.5714285714285716</v>
      </c>
      <c r="F23" s="15"/>
      <c r="H23" s="38"/>
      <c r="I23" s="24">
        <v>4</v>
      </c>
      <c r="J23" s="4" t="s">
        <v>18</v>
      </c>
      <c r="K23" s="5">
        <f t="shared" si="0"/>
        <v>15050</v>
      </c>
      <c r="L23" s="15"/>
      <c r="N23" s="38"/>
      <c r="O23" s="24">
        <v>4</v>
      </c>
      <c r="P23" s="4" t="s">
        <v>18</v>
      </c>
      <c r="Q23" s="5">
        <f t="shared" si="1"/>
        <v>15050</v>
      </c>
    </row>
    <row r="24" spans="2:17" ht="10.5" customHeight="1">
      <c r="B24" s="38"/>
      <c r="C24" s="24">
        <v>5</v>
      </c>
      <c r="D24" s="4" t="s">
        <v>15</v>
      </c>
      <c r="E24" s="5">
        <f t="shared" si="2"/>
        <v>3.5714285714285716</v>
      </c>
      <c r="F24" s="14"/>
      <c r="H24" s="38"/>
      <c r="I24" s="24">
        <v>5</v>
      </c>
      <c r="J24" s="4" t="s">
        <v>15</v>
      </c>
      <c r="K24" s="5">
        <f t="shared" si="0"/>
        <v>15050</v>
      </c>
      <c r="L24" s="14"/>
      <c r="N24" s="38"/>
      <c r="O24" s="24">
        <v>5</v>
      </c>
      <c r="P24" s="4" t="s">
        <v>15</v>
      </c>
      <c r="Q24" s="5">
        <f t="shared" si="1"/>
        <v>15050</v>
      </c>
    </row>
    <row r="25" spans="2:17" ht="10.5" customHeight="1">
      <c r="B25" s="38"/>
      <c r="C25" s="24">
        <v>6</v>
      </c>
      <c r="D25" s="4" t="s">
        <v>16</v>
      </c>
      <c r="E25" s="5">
        <f t="shared" si="2"/>
        <v>3.5714285714285716</v>
      </c>
      <c r="F25" s="14"/>
      <c r="H25" s="38"/>
      <c r="I25" s="24">
        <v>6</v>
      </c>
      <c r="J25" s="4" t="s">
        <v>16</v>
      </c>
      <c r="K25" s="5">
        <f t="shared" si="0"/>
        <v>15050</v>
      </c>
      <c r="L25" s="14"/>
      <c r="N25" s="38"/>
      <c r="O25" s="24">
        <v>6</v>
      </c>
      <c r="P25" s="4" t="s">
        <v>16</v>
      </c>
      <c r="Q25" s="5">
        <f t="shared" si="1"/>
        <v>15050</v>
      </c>
    </row>
    <row r="26" spans="2:17" ht="10.5" customHeight="1">
      <c r="B26" s="38"/>
      <c r="C26" s="24">
        <v>7</v>
      </c>
      <c r="D26" s="4" t="s">
        <v>17</v>
      </c>
      <c r="E26" s="5">
        <f t="shared" si="2"/>
        <v>3.5714285714285716</v>
      </c>
      <c r="F26" s="14"/>
      <c r="H26" s="38"/>
      <c r="I26" s="24">
        <v>7</v>
      </c>
      <c r="J26" s="4" t="s">
        <v>17</v>
      </c>
      <c r="K26" s="5">
        <f t="shared" si="0"/>
        <v>15050</v>
      </c>
      <c r="L26" s="14"/>
      <c r="N26" s="38"/>
      <c r="O26" s="24">
        <v>7</v>
      </c>
      <c r="P26" s="4" t="s">
        <v>17</v>
      </c>
      <c r="Q26" s="5">
        <f t="shared" si="1"/>
        <v>15050</v>
      </c>
    </row>
    <row r="27" spans="2:17" ht="10.5" customHeight="1">
      <c r="B27" s="38"/>
      <c r="C27" s="24">
        <v>8</v>
      </c>
      <c r="D27" s="4"/>
      <c r="E27" s="5"/>
      <c r="F27" s="14"/>
      <c r="H27" s="38"/>
      <c r="I27" s="24">
        <v>8</v>
      </c>
      <c r="J27" s="4"/>
      <c r="K27" s="5"/>
      <c r="L27" s="14"/>
      <c r="N27" s="38"/>
      <c r="O27" s="24">
        <v>8</v>
      </c>
      <c r="P27" s="4"/>
      <c r="Q27" s="5"/>
    </row>
    <row r="28" spans="2:17" ht="10.5" customHeight="1">
      <c r="B28" s="10" t="s">
        <v>21</v>
      </c>
      <c r="C28" s="7" t="s">
        <v>3</v>
      </c>
      <c r="D28" s="8"/>
      <c r="E28" s="11">
        <v>22</v>
      </c>
      <c r="F28" s="14"/>
      <c r="H28" s="10" t="s">
        <v>21</v>
      </c>
      <c r="I28" s="7" t="s">
        <v>3</v>
      </c>
      <c r="J28" s="8"/>
      <c r="K28" s="5">
        <f>E28*$D$11</f>
        <v>92708</v>
      </c>
      <c r="L28" s="14"/>
      <c r="N28" s="10" t="s">
        <v>21</v>
      </c>
      <c r="O28" s="7" t="s">
        <v>3</v>
      </c>
      <c r="P28" s="8"/>
      <c r="Q28" s="5">
        <f>E28*$Q$11</f>
        <v>92708</v>
      </c>
    </row>
    <row r="29" spans="2:17" ht="10.5" customHeight="1">
      <c r="B29" s="10" t="s">
        <v>19</v>
      </c>
      <c r="C29" s="7" t="s">
        <v>3</v>
      </c>
      <c r="D29" s="8"/>
      <c r="E29" s="11">
        <v>5</v>
      </c>
      <c r="F29" s="14"/>
      <c r="H29" s="10" t="s">
        <v>19</v>
      </c>
      <c r="I29" s="7" t="s">
        <v>3</v>
      </c>
      <c r="J29" s="8"/>
      <c r="K29" s="5">
        <f>E29*$D$11</f>
        <v>21070</v>
      </c>
      <c r="L29" s="14"/>
      <c r="N29" s="10" t="s">
        <v>19</v>
      </c>
      <c r="O29" s="7" t="s">
        <v>3</v>
      </c>
      <c r="P29" s="8"/>
      <c r="Q29" s="5">
        <f>E29*$Q$11</f>
        <v>21070</v>
      </c>
    </row>
    <row r="30" spans="2:17" ht="10.5" customHeight="1">
      <c r="B30" s="10" t="s">
        <v>22</v>
      </c>
      <c r="C30" s="7" t="s">
        <v>3</v>
      </c>
      <c r="D30" s="8"/>
      <c r="E30" s="11">
        <v>20</v>
      </c>
      <c r="F30" s="14"/>
      <c r="H30" s="10" t="s">
        <v>22</v>
      </c>
      <c r="I30" s="7" t="s">
        <v>3</v>
      </c>
      <c r="J30" s="8"/>
      <c r="K30" s="5">
        <f>E30*$D$11</f>
        <v>84280</v>
      </c>
      <c r="L30" s="14"/>
      <c r="N30" s="10" t="s">
        <v>22</v>
      </c>
      <c r="O30" s="7" t="s">
        <v>3</v>
      </c>
      <c r="P30" s="8"/>
      <c r="Q30" s="5">
        <f>E30*$Q$11</f>
        <v>84280</v>
      </c>
    </row>
    <row r="31" spans="2:17" ht="10.5" customHeight="1">
      <c r="B31" s="10" t="s">
        <v>20</v>
      </c>
      <c r="C31" s="7" t="s">
        <v>3</v>
      </c>
      <c r="D31" s="8"/>
      <c r="E31" s="11">
        <v>6</v>
      </c>
      <c r="F31" s="14"/>
      <c r="H31" s="10" t="s">
        <v>20</v>
      </c>
      <c r="I31" s="7" t="s">
        <v>3</v>
      </c>
      <c r="J31" s="8"/>
      <c r="K31" s="5">
        <f>E31*$D$11</f>
        <v>25284</v>
      </c>
      <c r="L31" s="14"/>
      <c r="N31" s="10" t="s">
        <v>20</v>
      </c>
      <c r="O31" s="7" t="s">
        <v>3</v>
      </c>
      <c r="P31" s="8"/>
      <c r="Q31" s="5">
        <f>E31*$Q$11</f>
        <v>25284</v>
      </c>
    </row>
    <row r="32" spans="2:17" ht="10.5" customHeight="1">
      <c r="B32" s="49" t="s">
        <v>29</v>
      </c>
      <c r="C32" s="3" t="s">
        <v>3</v>
      </c>
      <c r="D32" s="4" t="s">
        <v>5</v>
      </c>
      <c r="E32" s="47">
        <v>40</v>
      </c>
      <c r="F32" s="14"/>
      <c r="H32" s="49" t="s">
        <v>29</v>
      </c>
      <c r="I32" s="3" t="s">
        <v>3</v>
      </c>
      <c r="J32" s="4" t="s">
        <v>5</v>
      </c>
      <c r="K32" s="47">
        <f>D11*E32</f>
        <v>168560</v>
      </c>
      <c r="L32" s="14"/>
      <c r="N32" s="49" t="s">
        <v>29</v>
      </c>
      <c r="O32" s="3" t="s">
        <v>3</v>
      </c>
      <c r="P32" s="4" t="s">
        <v>5</v>
      </c>
      <c r="Q32" s="5">
        <f>E32*$Q$9</f>
        <v>114200</v>
      </c>
    </row>
    <row r="33" spans="2:17" ht="10.5" customHeight="1">
      <c r="B33" s="50"/>
      <c r="C33" s="3" t="s">
        <v>3</v>
      </c>
      <c r="D33" s="4" t="s">
        <v>6</v>
      </c>
      <c r="E33" s="48"/>
      <c r="F33" s="14"/>
      <c r="H33" s="50"/>
      <c r="I33" s="3" t="s">
        <v>3</v>
      </c>
      <c r="J33" s="4" t="s">
        <v>6</v>
      </c>
      <c r="K33" s="48"/>
      <c r="L33" s="14"/>
      <c r="N33" s="50"/>
      <c r="O33" s="3" t="s">
        <v>3</v>
      </c>
      <c r="P33" s="4" t="s">
        <v>6</v>
      </c>
      <c r="Q33" s="5">
        <f>E32*$Q$10</f>
        <v>54360</v>
      </c>
    </row>
    <row r="34" spans="2:17" ht="15.75">
      <c r="B34" s="6" t="s">
        <v>7</v>
      </c>
      <c r="C34" s="7" t="s">
        <v>3</v>
      </c>
      <c r="D34" s="8"/>
      <c r="E34" s="9">
        <f>SUM(E14:E32)</f>
        <v>228</v>
      </c>
      <c r="F34" s="14"/>
      <c r="H34" s="6" t="s">
        <v>7</v>
      </c>
      <c r="I34" s="7" t="s">
        <v>3</v>
      </c>
      <c r="J34" s="8"/>
      <c r="K34" s="9">
        <f>SUM(K14:K33)</f>
        <v>960792</v>
      </c>
      <c r="L34" s="14"/>
      <c r="N34" s="6" t="s">
        <v>7</v>
      </c>
      <c r="O34" s="7" t="s">
        <v>3</v>
      </c>
      <c r="P34" s="8"/>
      <c r="Q34" s="9">
        <f>SUM(Q14:Q33)</f>
        <v>960792</v>
      </c>
    </row>
    <row r="35" spans="6:12" ht="12.75">
      <c r="F35" s="14"/>
      <c r="L35" s="14"/>
    </row>
    <row r="36" spans="1:17" ht="6" customHeight="1">
      <c r="A36" s="14"/>
      <c r="B36" s="14"/>
      <c r="C36" s="14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" customHeight="1">
      <c r="A37" t="s">
        <v>24</v>
      </c>
      <c r="P37" s="26" t="s">
        <v>9</v>
      </c>
      <c r="Q37" s="27">
        <v>5</v>
      </c>
    </row>
    <row r="38" spans="5:17" ht="12" customHeight="1">
      <c r="E38" s="17">
        <v>1</v>
      </c>
      <c r="G38" s="1" t="s">
        <v>36</v>
      </c>
      <c r="H38" s="36"/>
      <c r="I38" s="36"/>
      <c r="J38" s="36"/>
      <c r="P38" s="26" t="s">
        <v>21</v>
      </c>
      <c r="Q38" s="27">
        <v>22</v>
      </c>
    </row>
    <row r="39" spans="5:17" ht="12" customHeight="1">
      <c r="E39" s="17">
        <v>2</v>
      </c>
      <c r="G39" s="1" t="s">
        <v>36</v>
      </c>
      <c r="H39" s="36"/>
      <c r="I39" s="36"/>
      <c r="J39" s="36"/>
      <c r="P39" s="28" t="s">
        <v>19</v>
      </c>
      <c r="Q39" s="27">
        <v>5</v>
      </c>
    </row>
    <row r="40" spans="5:17" ht="12" customHeight="1">
      <c r="E40" s="17">
        <v>3</v>
      </c>
      <c r="G40" s="1" t="s">
        <v>36</v>
      </c>
      <c r="H40" s="36"/>
      <c r="I40" s="36"/>
      <c r="J40" s="36"/>
      <c r="P40" s="28" t="s">
        <v>22</v>
      </c>
      <c r="Q40" s="27">
        <v>20</v>
      </c>
    </row>
    <row r="41" spans="5:17" ht="12" customHeight="1">
      <c r="E41" s="17">
        <v>4</v>
      </c>
      <c r="G41" s="1" t="s">
        <v>36</v>
      </c>
      <c r="H41" s="36"/>
      <c r="I41" s="36"/>
      <c r="J41" s="36"/>
      <c r="P41" s="28" t="s">
        <v>20</v>
      </c>
      <c r="Q41" s="27">
        <v>6</v>
      </c>
    </row>
    <row r="42" spans="5:17" ht="12" customHeight="1">
      <c r="E42" s="17">
        <v>5</v>
      </c>
      <c r="G42" s="1" t="s">
        <v>36</v>
      </c>
      <c r="H42" s="36"/>
      <c r="I42" s="36"/>
      <c r="J42" s="36"/>
      <c r="P42" s="28" t="s">
        <v>8</v>
      </c>
      <c r="Q42" s="27">
        <v>5</v>
      </c>
    </row>
    <row r="43" spans="5:17" ht="12" customHeight="1">
      <c r="E43" s="17">
        <v>6</v>
      </c>
      <c r="G43" s="1" t="s">
        <v>36</v>
      </c>
      <c r="H43" s="36"/>
      <c r="I43" s="36"/>
      <c r="J43" s="36"/>
      <c r="P43" s="28" t="s">
        <v>32</v>
      </c>
      <c r="Q43" s="27">
        <v>25</v>
      </c>
    </row>
    <row r="44" spans="5:17" ht="12" customHeight="1">
      <c r="E44" s="17">
        <v>7</v>
      </c>
      <c r="G44" s="1" t="s">
        <v>36</v>
      </c>
      <c r="H44" s="36"/>
      <c r="I44" s="36"/>
      <c r="J44" s="36"/>
      <c r="P44" s="28" t="s">
        <v>30</v>
      </c>
      <c r="Q44" s="27">
        <v>75</v>
      </c>
    </row>
    <row r="45" spans="1:17" ht="12" customHeight="1">
      <c r="A45" s="32" t="s">
        <v>42</v>
      </c>
      <c r="P45" s="28" t="s">
        <v>31</v>
      </c>
      <c r="Q45" s="27">
        <v>25</v>
      </c>
    </row>
    <row r="46" spans="2:17" ht="12" customHeight="1">
      <c r="B46" s="33" t="s">
        <v>43</v>
      </c>
      <c r="C46" s="34"/>
      <c r="D46" s="34"/>
      <c r="E46" s="34"/>
      <c r="F46" s="34"/>
      <c r="G46" s="34"/>
      <c r="H46" s="35"/>
      <c r="P46" s="28" t="s">
        <v>29</v>
      </c>
      <c r="Q46" s="27">
        <v>40</v>
      </c>
    </row>
    <row r="47" spans="16:17" ht="12" customHeight="1">
      <c r="P47" s="29"/>
      <c r="Q47" s="30">
        <f>SUM(Q37:Q46)</f>
        <v>228</v>
      </c>
    </row>
  </sheetData>
  <sheetProtection password="D579" sheet="1" objects="1" scenarios="1"/>
  <protectedRanges>
    <protectedRange sqref="H38:J44" name="Range2"/>
    <protectedRange sqref="D9:D10 P5 Q9:Q10" name="Range1"/>
  </protectedRanges>
  <mergeCells count="20">
    <mergeCell ref="K32:K33"/>
    <mergeCell ref="N32:N33"/>
    <mergeCell ref="E6:J6"/>
    <mergeCell ref="B32:B33"/>
    <mergeCell ref="E32:E33"/>
    <mergeCell ref="H32:H33"/>
    <mergeCell ref="B16:B17"/>
    <mergeCell ref="N18:N27"/>
    <mergeCell ref="B18:B27"/>
    <mergeCell ref="H16:H17"/>
    <mergeCell ref="A1:Q1"/>
    <mergeCell ref="A2:Q2"/>
    <mergeCell ref="A3:Q3"/>
    <mergeCell ref="P5:Q5"/>
    <mergeCell ref="M5:N5"/>
    <mergeCell ref="E5:G5"/>
    <mergeCell ref="H18:H27"/>
    <mergeCell ref="N16:N17"/>
    <mergeCell ref="E16:E17"/>
    <mergeCell ref="E18:E19"/>
  </mergeCells>
  <printOptions horizontalCentered="1"/>
  <pageMargins left="0.25" right="0.25" top="0.25" bottom="0.25" header="0.5" footer="0.5"/>
  <pageSetup horizontalDpi="300" verticalDpi="300" orientation="landscape" paperSize="1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DepEd - Consolacion 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Bebot</dc:creator>
  <cp:keywords/>
  <dc:description/>
  <cp:lastModifiedBy>Carmelito M. Lauron, Sr.</cp:lastModifiedBy>
  <cp:lastPrinted>2009-09-28T21:13:28Z</cp:lastPrinted>
  <dcterms:created xsi:type="dcterms:W3CDTF">2002-03-04T07:36:12Z</dcterms:created>
  <dcterms:modified xsi:type="dcterms:W3CDTF">2009-09-29T00:48:53Z</dcterms:modified>
  <cp:category/>
  <cp:version/>
  <cp:contentType/>
  <cp:contentStatus/>
</cp:coreProperties>
</file>